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7" windowWidth="22149" windowHeight="12300"/>
  </bookViews>
  <sheets>
    <sheet name="Прайс ЛОГОСФЕРА 2023" sheetId="1" r:id="rId1"/>
  </sheets>
  <calcPr calcId="125725"/>
</workbook>
</file>

<file path=xl/calcChain.xml><?xml version="1.0" encoding="utf-8"?>
<calcChain xmlns="http://schemas.openxmlformats.org/spreadsheetml/2006/main">
  <c r="I59" i="1"/>
  <c r="I57"/>
  <c r="I56"/>
  <c r="I55"/>
  <c r="I54"/>
  <c r="I53"/>
  <c r="I52"/>
  <c r="I51"/>
  <c r="I50"/>
  <c r="I49"/>
  <c r="I47"/>
  <c r="I46"/>
  <c r="I45"/>
  <c r="I44"/>
  <c r="I43"/>
  <c r="I40"/>
  <c r="I39"/>
  <c r="I38"/>
  <c r="I37"/>
  <c r="I27"/>
  <c r="I26"/>
  <c r="I24"/>
  <c r="I23"/>
  <c r="I22"/>
  <c r="I18"/>
  <c r="I17"/>
  <c r="I16"/>
  <c r="I15"/>
  <c r="I14"/>
  <c r="I13"/>
  <c r="I12"/>
  <c r="I10"/>
  <c r="I9"/>
  <c r="I8"/>
</calcChain>
</file>

<file path=xl/sharedStrings.xml><?xml version="1.0" encoding="utf-8"?>
<sst xmlns="http://schemas.openxmlformats.org/spreadsheetml/2006/main" count="374" uniqueCount="216">
  <si>
    <t xml:space="preserve">         ООО Логосфера </t>
  </si>
  <si>
    <t xml:space="preserve">                       </t>
  </si>
  <si>
    <t xml:space="preserve">         Прайс - Лист    </t>
  </si>
  <si>
    <t xml:space="preserve">         Издательство  Логосфера(Изд)</t>
  </si>
  <si>
    <t xml:space="preserve">         Дата: 11.10.2023</t>
  </si>
  <si>
    <t>isbn</t>
  </si>
  <si>
    <t>Автор</t>
  </si>
  <si>
    <t>Название</t>
  </si>
  <si>
    <t>Цена, р.</t>
  </si>
  <si>
    <t>Год изд.</t>
  </si>
  <si>
    <t>Страниц</t>
  </si>
  <si>
    <t>Тип обложки</t>
  </si>
  <si>
    <t>Medpublishing.ru</t>
  </si>
  <si>
    <t>Описание Logobook</t>
  </si>
  <si>
    <t>9785986570716</t>
  </si>
  <si>
    <t>Линник Л.А., Петросян М.М.</t>
  </si>
  <si>
    <t>Медицинский текст и его особенности</t>
  </si>
  <si>
    <t>Hardcover</t>
  </si>
  <si>
    <t>Ссылка на книгу</t>
  </si>
  <si>
    <t>9785986570709</t>
  </si>
  <si>
    <t>Мерфи К., Уивер К.</t>
  </si>
  <si>
    <t>Иммунобиология по Джанвэю</t>
  </si>
  <si>
    <t>2020</t>
  </si>
  <si>
    <t>1184</t>
  </si>
  <si>
    <t>9785986570631</t>
  </si>
  <si>
    <t>Дж. Д. Брайерли, М.К</t>
  </si>
  <si>
    <t>TNM Классификация злокачественных опухолей</t>
  </si>
  <si>
    <t>2018</t>
  </si>
  <si>
    <t>344</t>
  </si>
  <si>
    <t>Виттекинд К. и др.</t>
  </si>
  <si>
    <t>Дополнения к классификации TNM</t>
  </si>
  <si>
    <t>2022</t>
  </si>
  <si>
    <t>320</t>
  </si>
  <si>
    <t>Описание</t>
  </si>
  <si>
    <t>9785986570242</t>
  </si>
  <si>
    <t>Ахмад, Сугейл</t>
  </si>
  <si>
    <t>Клинический диализ: руководство</t>
  </si>
  <si>
    <t>2011</t>
  </si>
  <si>
    <t>304</t>
  </si>
  <si>
    <t>9785986570624</t>
  </si>
  <si>
    <t>Г. Фуллер</t>
  </si>
  <si>
    <t>Неврологический осмотр: доступно и просто</t>
  </si>
  <si>
    <t>272</t>
  </si>
  <si>
    <t>9785986570518</t>
  </si>
  <si>
    <t>Горбунов В.М.</t>
  </si>
  <si>
    <t>Суточное мониторирование артериального давления: современные аспекты</t>
  </si>
  <si>
    <t>2015</t>
  </si>
  <si>
    <t>240</t>
  </si>
  <si>
    <t>9785986570174</t>
  </si>
  <si>
    <t>Гутник Б., Кобрин В.</t>
  </si>
  <si>
    <t>Физиология для "ленивых" студентов</t>
  </si>
  <si>
    <t>2009</t>
  </si>
  <si>
    <t>200</t>
  </si>
  <si>
    <t>9785986570358</t>
  </si>
  <si>
    <t>Кутин Александр Алек</t>
  </si>
  <si>
    <t>Хирургия стопы и голени: практическое руководство</t>
  </si>
  <si>
    <t>2013</t>
  </si>
  <si>
    <t>364</t>
  </si>
  <si>
    <t>9785986570730</t>
  </si>
  <si>
    <t>Байтингер А.В.</t>
  </si>
  <si>
    <t>Синдром карпального канала: личное и публичное</t>
  </si>
  <si>
    <t>2021</t>
  </si>
  <si>
    <t>120</t>
  </si>
  <si>
    <t>9785986570723</t>
  </si>
  <si>
    <t>Домницкая Т. М.</t>
  </si>
  <si>
    <t>Клиническая эхокардиография: основной курс</t>
  </si>
  <si>
    <t>376</t>
  </si>
  <si>
    <t>9785986570747</t>
  </si>
  <si>
    <t>Байтингер В.Ф.</t>
  </si>
  <si>
    <t>Хирургия кисти: избранное</t>
  </si>
  <si>
    <t>424</t>
  </si>
  <si>
    <t>9785986570792</t>
  </si>
  <si>
    <t>Мильто И.В.</t>
  </si>
  <si>
    <t>Функциональная морфология человека: висцерология</t>
  </si>
  <si>
    <t>664</t>
  </si>
  <si>
    <t>Акушерство и гинекология</t>
  </si>
  <si>
    <t>9785986570211</t>
  </si>
  <si>
    <t>Хофмейр, Нейлсон</t>
  </si>
  <si>
    <t>Кокрановское руководство: Беременность и роды</t>
  </si>
  <si>
    <t>2010</t>
  </si>
  <si>
    <t>410</t>
  </si>
  <si>
    <t>9785986570167</t>
  </si>
  <si>
    <t>К. Шефер, Х. Шпильма</t>
  </si>
  <si>
    <t>Лекарственная терапия в период беременности и лактации</t>
  </si>
  <si>
    <t>768</t>
  </si>
  <si>
    <t>9785917130620</t>
  </si>
  <si>
    <t>Томас Ф. Баскетт, Э.</t>
  </si>
  <si>
    <t>Оперативное акушерство Манро Керра</t>
  </si>
  <si>
    <t>392</t>
  </si>
  <si>
    <t>Атласы</t>
  </si>
  <si>
    <t>9785986570198</t>
  </si>
  <si>
    <t>Клатт Э.</t>
  </si>
  <si>
    <t>Атлас патологии Роббинса и Котрана</t>
  </si>
  <si>
    <t>531</t>
  </si>
  <si>
    <t>9785986570679</t>
  </si>
  <si>
    <t>Карти С.Э.</t>
  </si>
  <si>
    <t>Атлас эндокринной хирургии</t>
  </si>
  <si>
    <t>2019</t>
  </si>
  <si>
    <t>336</t>
  </si>
  <si>
    <t>9785986570778</t>
  </si>
  <si>
    <t>Редакция Ф. Паульсен, Й. Вашке</t>
  </si>
  <si>
    <t>Sobotta. Атлас анатомии человека том 3,  изд.2</t>
  </si>
  <si>
    <t>584</t>
  </si>
  <si>
    <t>9785986570754</t>
  </si>
  <si>
    <t>Sobotta. Атлас анатомии человека том 1, изд.2</t>
  </si>
  <si>
    <t>400</t>
  </si>
  <si>
    <t>9785986570761</t>
  </si>
  <si>
    <t>Sobotta. Атлас анатомии человека том 2,  изд.2</t>
  </si>
  <si>
    <t>536</t>
  </si>
  <si>
    <t>9785986570785</t>
  </si>
  <si>
    <t>Sobotta. Таблицы мышц, суставов и нервов</t>
  </si>
  <si>
    <t>80</t>
  </si>
  <si>
    <t>9785986570846</t>
  </si>
  <si>
    <t>Крец О.</t>
  </si>
  <si>
    <t>Sobotta. Рабочая тетрадь по анатомии человека</t>
  </si>
  <si>
    <t>233</t>
  </si>
  <si>
    <t>Кардиология</t>
  </si>
  <si>
    <t>9785986570808</t>
  </si>
  <si>
    <t>Ред. Д. Зайпс, П. Либби, Р. Боноу, Д. Манн, Г. Том</t>
  </si>
  <si>
    <t>Болезни сердца по Браунвальду Том 1</t>
  </si>
  <si>
    <t>9785986570815</t>
  </si>
  <si>
    <t>Болезни сердца по Браунвальду Том 2</t>
  </si>
  <si>
    <t>9785986570822</t>
  </si>
  <si>
    <t>Болезни сердца по Браунвальду Том 3</t>
  </si>
  <si>
    <t>9785986570310</t>
  </si>
  <si>
    <t>Дж. Ниебауэр</t>
  </si>
  <si>
    <t>Кардиореабилитация: практическое руководство</t>
  </si>
  <si>
    <t>2012</t>
  </si>
  <si>
    <t>328</t>
  </si>
  <si>
    <t>9785986570693</t>
  </si>
  <si>
    <t>Мелиссано Дж., Киеза</t>
  </si>
  <si>
    <t>Расслоение аорты: личные истории пациентов и достижения, спасшие им жизнь</t>
  </si>
  <si>
    <t>464</t>
  </si>
  <si>
    <t>9785986570662</t>
  </si>
  <si>
    <t>Карпантье, Адамс, Фи</t>
  </si>
  <si>
    <t>Реконструктивная хирургия клапанов сердца по Карпантье: от анализа клапана до его реконструкции</t>
  </si>
  <si>
    <t>416</t>
  </si>
  <si>
    <t>9785986570549</t>
  </si>
  <si>
    <t>Андерсон, Д.Е. Спайс</t>
  </si>
  <si>
    <t>Хирургическая анатомия сердца по Уилкоксу</t>
  </si>
  <si>
    <t>456</t>
  </si>
  <si>
    <t>9785986570839</t>
  </si>
  <si>
    <t>Исса З., Миллер Дж., Зайпс Д.</t>
  </si>
  <si>
    <t>Клиническая аритмология и электрофизиология</t>
  </si>
  <si>
    <t>1363</t>
  </si>
  <si>
    <t>Медицинская визуализация</t>
  </si>
  <si>
    <t>9785986570556</t>
  </si>
  <si>
    <t>Махамбетчин М.М.</t>
  </si>
  <si>
    <t>Закрытая травма грудной клетки: проблемы диагностики.</t>
  </si>
  <si>
    <t>2016</t>
  </si>
  <si>
    <t>232</t>
  </si>
  <si>
    <t>9785986570181</t>
  </si>
  <si>
    <t>Зиц В.Р., Зиц С.В.</t>
  </si>
  <si>
    <t>Клинико-рентгенологическая диагностика болезней органов дыхания</t>
  </si>
  <si>
    <t>147</t>
  </si>
  <si>
    <t>9785986570648</t>
  </si>
  <si>
    <t>Отто Катерина</t>
  </si>
  <si>
    <t>Клиническая Эхокардиография. Практическое руководство</t>
  </si>
  <si>
    <t>1294</t>
  </si>
  <si>
    <t>9785986570655</t>
  </si>
  <si>
    <t>Д. Гибб, С. Арулкума</t>
  </si>
  <si>
    <t>Основы кардиотокографии: теоретические и клинические аспекты</t>
  </si>
  <si>
    <t>9785986570617</t>
  </si>
  <si>
    <t>Л.Д. Аллан</t>
  </si>
  <si>
    <t>Эхокардиография плода: пр. рук-во +CD</t>
  </si>
  <si>
    <t>Неонатология</t>
  </si>
  <si>
    <t>9785986570365</t>
  </si>
  <si>
    <t xml:space="preserve">Д. Нью; под ред. Р. </t>
  </si>
  <si>
    <t>Неонатология: Гастроэнтерология и питание</t>
  </si>
  <si>
    <t>2014</t>
  </si>
  <si>
    <t>512</t>
  </si>
  <si>
    <t>9785986570372</t>
  </si>
  <si>
    <t>Робин Олс, Мервин Ед</t>
  </si>
  <si>
    <t>Неонатология: Гематология, иммунология и инфекционные болезни (серия "Проблемы и противоречия в неон</t>
  </si>
  <si>
    <t>408</t>
  </si>
  <si>
    <t>9785986570419</t>
  </si>
  <si>
    <t>Дж. Перлман</t>
  </si>
  <si>
    <t>Неонатология: Неврология</t>
  </si>
  <si>
    <t>9785986570402</t>
  </si>
  <si>
    <t xml:space="preserve">В. Оу, Ж.-П. Гиняр, </t>
  </si>
  <si>
    <t>Неонатология: Нефрология и водно-электролитный обмен</t>
  </si>
  <si>
    <t>9785986570396</t>
  </si>
  <si>
    <t>Э. Банкалари</t>
  </si>
  <si>
    <t>Неонатология: Легкие новорожденных</t>
  </si>
  <si>
    <t>672</t>
  </si>
  <si>
    <t>9785986570389</t>
  </si>
  <si>
    <t>Ч.Клайман, И. Сери</t>
  </si>
  <si>
    <t>Неонатология: Гемодинамика  и кардиология</t>
  </si>
  <si>
    <t>9785986570570</t>
  </si>
  <si>
    <t>Фомичев М.В., Мельне</t>
  </si>
  <si>
    <t>Новорожденные. Терапия тяжелых инфекций</t>
  </si>
  <si>
    <t>216</t>
  </si>
  <si>
    <t>9785986570501</t>
  </si>
  <si>
    <t>Власюк В.В.</t>
  </si>
  <si>
    <t>Патология головного мозга у новорожденных и детей раннего возраста</t>
  </si>
  <si>
    <t>288</t>
  </si>
  <si>
    <t>9785986570327</t>
  </si>
  <si>
    <t>Дж. Каттвинкеля</t>
  </si>
  <si>
    <t>Реанимация новорожденных</t>
  </si>
  <si>
    <t>Офтальмология</t>
  </si>
  <si>
    <t>9785986570235</t>
  </si>
  <si>
    <t>Чоплин Н.Т.</t>
  </si>
  <si>
    <t>Глаукома: иллюстрированное руководство</t>
  </si>
  <si>
    <t>372</t>
  </si>
  <si>
    <t>9788376090344</t>
  </si>
  <si>
    <t>Кански Джек</t>
  </si>
  <si>
    <t>Клиническая офтальмология: Систематизированный подход. 2 ED</t>
  </si>
  <si>
    <t>944</t>
  </si>
  <si>
    <t xml:space="preserve">Комплекты </t>
  </si>
  <si>
    <t>9789999910231</t>
  </si>
  <si>
    <t>Комплект Болезни сердца по Браунвальду Том 1+2+3: руководство по кардиоваскулярной медицине.</t>
  </si>
  <si>
    <t>-</t>
  </si>
  <si>
    <t>Дж. Д. Брайерли, М.К. Господарович, К. Виттекинд</t>
  </si>
  <si>
    <t xml:space="preserve">Комплект TNM </t>
  </si>
  <si>
    <t>9789999909891</t>
  </si>
  <si>
    <t>Комплект Sobotta. Атлас анатомии человека. Изд.2.  Т1 + Т2+ Т 3+таблицы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</si>
</sst>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rgb="FF08000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80000"/>
      <name val="Cambria"/>
      <family val="1"/>
      <charset val="204"/>
      <scheme val="major"/>
    </font>
    <font>
      <u/>
      <sz val="11"/>
      <color theme="10"/>
      <name val="Calibri"/>
      <family val="2"/>
      <charset val="204"/>
    </font>
    <font>
      <u/>
      <sz val="12"/>
      <color theme="10"/>
      <name val="Calibri"/>
      <family val="2"/>
      <charset val="204"/>
    </font>
    <font>
      <u/>
      <sz val="12"/>
      <color theme="10"/>
      <name val="Cambria"/>
      <family val="1"/>
      <charset val="204"/>
      <scheme val="major"/>
    </font>
    <font>
      <sz val="12"/>
      <color rgb="FF000000"/>
      <name val="Arial"/>
      <family val="2"/>
      <charset val="204"/>
    </font>
    <font>
      <b/>
      <i/>
      <sz val="12"/>
      <color rgb="FF08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4" fillId="0" borderId="0" applyNumberFormat="0" applyFill="0" applyBorder="0" applyAlignment="0" applyProtection="0"/>
    <xf numFmtId="0" fontId="12" fillId="0" borderId="0" applyNumberFormat="0" applyFill="0" applyBorder="0" applyProtection="0"/>
    <xf numFmtId="0" fontId="12" fillId="0" borderId="0"/>
    <xf numFmtId="0" fontId="12" fillId="0" borderId="0" applyNumberFormat="0" applyFill="0" applyBorder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3" fillId="0" borderId="5" xfId="0" applyNumberFormat="1" applyFont="1" applyBorder="1" applyAlignment="1"/>
    <xf numFmtId="49" fontId="3" fillId="0" borderId="6" xfId="0" applyNumberFormat="1" applyFont="1" applyBorder="1" applyAlignment="1"/>
    <xf numFmtId="2" fontId="3" fillId="0" borderId="6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5" fillId="0" borderId="7" xfId="1" applyNumberFormat="1" applyFont="1" applyBorder="1" applyAlignment="1" applyProtection="1">
      <alignment horizontal="center" vertical="center"/>
    </xf>
    <xf numFmtId="0" fontId="6" fillId="0" borderId="8" xfId="1" applyNumberFormat="1" applyFont="1" applyBorder="1" applyAlignment="1" applyProtection="1">
      <alignment horizontal="center" vertical="center"/>
    </xf>
    <xf numFmtId="0" fontId="2" fillId="0" borderId="0" xfId="0" applyFont="1" applyFill="1"/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11" xfId="1" applyNumberFormat="1" applyFont="1" applyBorder="1" applyAlignment="1" applyProtection="1">
      <alignment horizontal="center" vertical="center"/>
    </xf>
    <xf numFmtId="0" fontId="6" fillId="0" borderId="12" xfId="1" applyNumberFormat="1" applyFont="1" applyBorder="1" applyAlignment="1" applyProtection="1">
      <alignment horizontal="center" vertical="center"/>
    </xf>
    <xf numFmtId="1" fontId="7" fillId="0" borderId="13" xfId="0" applyNumberFormat="1" applyFont="1" applyBorder="1"/>
    <xf numFmtId="0" fontId="5" fillId="0" borderId="12" xfId="1" applyNumberFormat="1" applyFont="1" applyBorder="1" applyAlignment="1" applyProtection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/>
    </xf>
    <xf numFmtId="0" fontId="5" fillId="0" borderId="16" xfId="1" applyNumberFormat="1" applyFont="1" applyBorder="1" applyAlignment="1" applyProtection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/>
    </xf>
    <xf numFmtId="49" fontId="5" fillId="0" borderId="19" xfId="1" applyNumberFormat="1" applyFont="1" applyBorder="1" applyAlignment="1" applyProtection="1">
      <alignment horizontal="center" vertical="center"/>
    </xf>
    <xf numFmtId="0" fontId="5" fillId="0" borderId="20" xfId="1" applyNumberFormat="1" applyFont="1" applyBorder="1" applyAlignment="1" applyProtection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vertical="center"/>
    </xf>
    <xf numFmtId="2" fontId="3" fillId="0" borderId="25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center" vertical="center"/>
    </xf>
    <xf numFmtId="0" fontId="6" fillId="0" borderId="26" xfId="1" applyNumberFormat="1" applyFont="1" applyBorder="1" applyAlignment="1" applyProtection="1">
      <alignment horizontal="center" vertical="center"/>
    </xf>
    <xf numFmtId="49" fontId="5" fillId="0" borderId="27" xfId="1" applyNumberFormat="1" applyFont="1" applyBorder="1" applyAlignment="1" applyProtection="1">
      <alignment horizontal="center" vertical="center"/>
    </xf>
    <xf numFmtId="49" fontId="5" fillId="0" borderId="28" xfId="1" applyNumberFormat="1" applyFont="1" applyBorder="1" applyAlignment="1" applyProtection="1">
      <alignment horizontal="center" vertical="center"/>
    </xf>
    <xf numFmtId="0" fontId="6" fillId="0" borderId="16" xfId="1" applyNumberFormat="1" applyFont="1" applyBorder="1" applyAlignment="1" applyProtection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2" fontId="3" fillId="0" borderId="6" xfId="0" applyNumberFormat="1" applyFont="1" applyBorder="1" applyAlignment="1">
      <alignment horizontal="right" vertical="center"/>
    </xf>
    <xf numFmtId="49" fontId="5" fillId="0" borderId="6" xfId="1" applyNumberFormat="1" applyFont="1" applyBorder="1" applyAlignment="1" applyProtection="1">
      <alignment horizontal="center" vertical="center"/>
    </xf>
    <xf numFmtId="49" fontId="5" fillId="0" borderId="10" xfId="1" applyNumberFormat="1" applyFont="1" applyBorder="1" applyAlignment="1" applyProtection="1">
      <alignment horizontal="center" vertical="center"/>
    </xf>
    <xf numFmtId="49" fontId="5" fillId="0" borderId="18" xfId="1" applyNumberFormat="1" applyFont="1" applyBorder="1" applyAlignment="1" applyProtection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2" fontId="2" fillId="0" borderId="10" xfId="0" applyNumberFormat="1" applyFont="1" applyBorder="1"/>
    <xf numFmtId="0" fontId="2" fillId="0" borderId="10" xfId="0" applyFont="1" applyBorder="1" applyAlignment="1">
      <alignment horizont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Font="1" applyBorder="1"/>
    <xf numFmtId="0" fontId="2" fillId="0" borderId="10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2" fontId="2" fillId="0" borderId="37" xfId="0" applyNumberFormat="1" applyFont="1" applyBorder="1"/>
    <xf numFmtId="0" fontId="2" fillId="0" borderId="2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22" xfId="1" applyNumberFormat="1" applyFont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horizontal="center" vertic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8" fillId="2" borderId="34" xfId="0" applyNumberFormat="1" applyFont="1" applyFill="1" applyBorder="1" applyAlignment="1">
      <alignment horizontal="center"/>
    </xf>
    <xf numFmtId="49" fontId="8" fillId="2" borderId="35" xfId="0" applyNumberFormat="1" applyFont="1" applyFill="1" applyBorder="1" applyAlignment="1">
      <alignment horizontal="center"/>
    </xf>
    <xf numFmtId="49" fontId="8" fillId="2" borderId="36" xfId="0" applyNumberFormat="1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</cellXfs>
  <cellStyles count="8">
    <cellStyle name="Normal 2 3 2" xfId="2"/>
    <cellStyle name="Normal_SourceWorkbook" xfId="3"/>
    <cellStyle name="Гиперссылка" xfId="1" builtinId="8"/>
    <cellStyle name="Гиперссылка 2" xfId="4"/>
    <cellStyle name="Обычный" xfId="0" builtinId="0"/>
    <cellStyle name="Обычный 2 2" xfId="5"/>
    <cellStyle name="Обычный 3 2" xfId="6"/>
    <cellStyle name="Обычный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edpublishing.ru/catalog/id/107267" TargetMode="External"/><Relationship Id="rId18" Type="http://schemas.openxmlformats.org/officeDocument/2006/relationships/hyperlink" Target="https://medpublishing.ru/catalog/id/111603" TargetMode="External"/><Relationship Id="rId26" Type="http://schemas.openxmlformats.org/officeDocument/2006/relationships/hyperlink" Target="https://medpublishing.ru/catalog/id/106644" TargetMode="External"/><Relationship Id="rId39" Type="http://schemas.openxmlformats.org/officeDocument/2006/relationships/hyperlink" Target="https://www.logobook.ru/prod_show.php?object_uid=15474376" TargetMode="External"/><Relationship Id="rId21" Type="http://schemas.openxmlformats.org/officeDocument/2006/relationships/hyperlink" Target="https://medpublishing.ru/catalog/id/106065" TargetMode="External"/><Relationship Id="rId34" Type="http://schemas.openxmlformats.org/officeDocument/2006/relationships/hyperlink" Target="https://medpublishing.ru/catalog/id/91898" TargetMode="External"/><Relationship Id="rId42" Type="http://schemas.openxmlformats.org/officeDocument/2006/relationships/hyperlink" Target="https://www.logobook.ru/prod_show.php?object_uid=15474375" TargetMode="External"/><Relationship Id="rId47" Type="http://schemas.openxmlformats.org/officeDocument/2006/relationships/hyperlink" Target="https://medpublishing.ru/catalog/id/136952" TargetMode="External"/><Relationship Id="rId50" Type="http://schemas.openxmlformats.org/officeDocument/2006/relationships/hyperlink" Target="https://www.logobook.ru/prod_show.php?object_uid=15733020" TargetMode="External"/><Relationship Id="rId55" Type="http://schemas.openxmlformats.org/officeDocument/2006/relationships/hyperlink" Target="https://www.logobook.ru/prod_show.php?object_uid=15769055" TargetMode="External"/><Relationship Id="rId63" Type="http://schemas.openxmlformats.org/officeDocument/2006/relationships/hyperlink" Target="https://www.logobook.ru/prod_show.php?object_uid=16014029" TargetMode="External"/><Relationship Id="rId7" Type="http://schemas.openxmlformats.org/officeDocument/2006/relationships/hyperlink" Target="https://medpublishing.ru/catalog/id/107642" TargetMode="External"/><Relationship Id="rId2" Type="http://schemas.openxmlformats.org/officeDocument/2006/relationships/hyperlink" Target="https://medpublishing.ru/catalog/id/124935" TargetMode="External"/><Relationship Id="rId16" Type="http://schemas.openxmlformats.org/officeDocument/2006/relationships/hyperlink" Target="https://medpublishing.ru/catalog/id/112088" TargetMode="External"/><Relationship Id="rId29" Type="http://schemas.openxmlformats.org/officeDocument/2006/relationships/hyperlink" Target="https://medpublishing.ru/catalog/id/106214" TargetMode="External"/><Relationship Id="rId1" Type="http://schemas.openxmlformats.org/officeDocument/2006/relationships/hyperlink" Target="https://medpublishing.ru/catalog/id/126144" TargetMode="External"/><Relationship Id="rId6" Type="http://schemas.openxmlformats.org/officeDocument/2006/relationships/hyperlink" Target="https://medpublishing.ru/catalog/id/106247" TargetMode="External"/><Relationship Id="rId11" Type="http://schemas.openxmlformats.org/officeDocument/2006/relationships/hyperlink" Target="https://medpublishing.ru/catalog/id/133334" TargetMode="External"/><Relationship Id="rId24" Type="http://schemas.openxmlformats.org/officeDocument/2006/relationships/hyperlink" Target="https://medpublishing.ru/catalog/id/112193" TargetMode="External"/><Relationship Id="rId32" Type="http://schemas.openxmlformats.org/officeDocument/2006/relationships/hyperlink" Target="https://medpublishing.ru/catalog/id/90199" TargetMode="External"/><Relationship Id="rId37" Type="http://schemas.openxmlformats.org/officeDocument/2006/relationships/hyperlink" Target="https://www.logobook.ru/prod_show.php?object_uid=15659117" TargetMode="External"/><Relationship Id="rId40" Type="http://schemas.openxmlformats.org/officeDocument/2006/relationships/hyperlink" Target="https://medpublishing.ru/catalog/id/134342" TargetMode="External"/><Relationship Id="rId45" Type="http://schemas.openxmlformats.org/officeDocument/2006/relationships/hyperlink" Target="https://medpublishing.ru/catalog/id/136722" TargetMode="External"/><Relationship Id="rId53" Type="http://schemas.openxmlformats.org/officeDocument/2006/relationships/hyperlink" Target="https://medpublishing.ru/catalog/id/136386" TargetMode="External"/><Relationship Id="rId58" Type="http://schemas.openxmlformats.org/officeDocument/2006/relationships/hyperlink" Target="https://medpublishing.ru/catalog/id/142968" TargetMode="External"/><Relationship Id="rId66" Type="http://schemas.openxmlformats.org/officeDocument/2006/relationships/hyperlink" Target="https://medpublishing.ru/catalog/id/139282" TargetMode="External"/><Relationship Id="rId5" Type="http://schemas.openxmlformats.org/officeDocument/2006/relationships/hyperlink" Target="https://medpublishing.ru/catalog/id/112458" TargetMode="External"/><Relationship Id="rId15" Type="http://schemas.openxmlformats.org/officeDocument/2006/relationships/hyperlink" Target="https://medpublishing.ru/catalog/id/107596" TargetMode="External"/><Relationship Id="rId23" Type="http://schemas.openxmlformats.org/officeDocument/2006/relationships/hyperlink" Target="https://medpublishing.ru/catalog/id/112319" TargetMode="External"/><Relationship Id="rId28" Type="http://schemas.openxmlformats.org/officeDocument/2006/relationships/hyperlink" Target="https://medpublishing.ru/catalog/id/106216" TargetMode="External"/><Relationship Id="rId36" Type="http://schemas.openxmlformats.org/officeDocument/2006/relationships/hyperlink" Target="https://medpublishing.ru/catalog/id/137494" TargetMode="External"/><Relationship Id="rId49" Type="http://schemas.openxmlformats.org/officeDocument/2006/relationships/hyperlink" Target="https://www.logobook.ru/prod_show.php?object_uid=11516280" TargetMode="External"/><Relationship Id="rId57" Type="http://schemas.openxmlformats.org/officeDocument/2006/relationships/hyperlink" Target="https://medpublishing.ru/catalog/id/139283" TargetMode="External"/><Relationship Id="rId61" Type="http://schemas.openxmlformats.org/officeDocument/2006/relationships/hyperlink" Target="https://medpublishing.ru/catalog/id/142967" TargetMode="External"/><Relationship Id="rId10" Type="http://schemas.openxmlformats.org/officeDocument/2006/relationships/hyperlink" Target="https://medpublishing.ru/catalog/id/131906" TargetMode="External"/><Relationship Id="rId19" Type="http://schemas.openxmlformats.org/officeDocument/2006/relationships/hyperlink" Target="https://medpublishing.ru/catalog/id/112061" TargetMode="External"/><Relationship Id="rId31" Type="http://schemas.openxmlformats.org/officeDocument/2006/relationships/hyperlink" Target="https://medpublishing.ru/catalog/id/106215" TargetMode="External"/><Relationship Id="rId44" Type="http://schemas.openxmlformats.org/officeDocument/2006/relationships/hyperlink" Target="https://www.logobook.ru/prod_show.php?object_uid=15474377" TargetMode="External"/><Relationship Id="rId52" Type="http://schemas.openxmlformats.org/officeDocument/2006/relationships/hyperlink" Target="https://medpublishing.ru/catalog/id/136388" TargetMode="External"/><Relationship Id="rId60" Type="http://schemas.openxmlformats.org/officeDocument/2006/relationships/hyperlink" Target="https://www.logobook.ru/prod_show.php?object_uid=16014032" TargetMode="External"/><Relationship Id="rId65" Type="http://schemas.openxmlformats.org/officeDocument/2006/relationships/hyperlink" Target="https://medpublishing.ru/catalog/id/142086" TargetMode="External"/><Relationship Id="rId4" Type="http://schemas.openxmlformats.org/officeDocument/2006/relationships/hyperlink" Target="https://medpublishing.ru/catalog/id/107149" TargetMode="External"/><Relationship Id="rId9" Type="http://schemas.openxmlformats.org/officeDocument/2006/relationships/hyperlink" Target="https://medpublishing.ru/catalog/id/128098" TargetMode="External"/><Relationship Id="rId14" Type="http://schemas.openxmlformats.org/officeDocument/2006/relationships/hyperlink" Target="https://medpublishing.ru/catalog/id/127394" TargetMode="External"/><Relationship Id="rId22" Type="http://schemas.openxmlformats.org/officeDocument/2006/relationships/hyperlink" Target="https://medpublishing.ru/catalog/id/124633" TargetMode="External"/><Relationship Id="rId27" Type="http://schemas.openxmlformats.org/officeDocument/2006/relationships/hyperlink" Target="https://medpublishing.ru/catalog/id/106493" TargetMode="External"/><Relationship Id="rId30" Type="http://schemas.openxmlformats.org/officeDocument/2006/relationships/hyperlink" Target="https://medpublishing.ru/catalog/id/90953" TargetMode="External"/><Relationship Id="rId35" Type="http://schemas.openxmlformats.org/officeDocument/2006/relationships/hyperlink" Target="https://medpublishing.ru/catalog/id/107192" TargetMode="External"/><Relationship Id="rId43" Type="http://schemas.openxmlformats.org/officeDocument/2006/relationships/hyperlink" Target="https://medpublishing.ru/catalog/id/136723" TargetMode="External"/><Relationship Id="rId48" Type="http://schemas.openxmlformats.org/officeDocument/2006/relationships/hyperlink" Target="https://www.logobook.ru/prod_show.php?object_uid=15623305" TargetMode="External"/><Relationship Id="rId56" Type="http://schemas.openxmlformats.org/officeDocument/2006/relationships/hyperlink" Target="https://www.logobook.ru/prod_show.php?object_uid=15769057" TargetMode="External"/><Relationship Id="rId64" Type="http://schemas.openxmlformats.org/officeDocument/2006/relationships/hyperlink" Target="https://www.logobook.ru/prod_show.php?object_uid=16014033" TargetMode="External"/><Relationship Id="rId8" Type="http://schemas.openxmlformats.org/officeDocument/2006/relationships/hyperlink" Target="https://medpublishing.ru/catalog/id/106415" TargetMode="External"/><Relationship Id="rId51" Type="http://schemas.openxmlformats.org/officeDocument/2006/relationships/hyperlink" Target="https://www.logobook.ru/prod_show.php?object_uid=15733021" TargetMode="External"/><Relationship Id="rId3" Type="http://schemas.openxmlformats.org/officeDocument/2006/relationships/hyperlink" Target="https://medpublishing.ru/catalog/id/112457" TargetMode="External"/><Relationship Id="rId12" Type="http://schemas.openxmlformats.org/officeDocument/2006/relationships/hyperlink" Target="https://medpublishing.ru/catalog/id/107267" TargetMode="External"/><Relationship Id="rId17" Type="http://schemas.openxmlformats.org/officeDocument/2006/relationships/hyperlink" Target="https://medpublishing.ru/catalog/id/106840" TargetMode="External"/><Relationship Id="rId25" Type="http://schemas.openxmlformats.org/officeDocument/2006/relationships/hyperlink" Target="https://medpublishing.ru/catalog/id/112526" TargetMode="External"/><Relationship Id="rId33" Type="http://schemas.openxmlformats.org/officeDocument/2006/relationships/hyperlink" Target="https://medpublishing.ru/catalog/id/124874" TargetMode="External"/><Relationship Id="rId38" Type="http://schemas.openxmlformats.org/officeDocument/2006/relationships/hyperlink" Target="https://www.logobook.ru/prod_show.php?object_uid=15586728" TargetMode="External"/><Relationship Id="rId46" Type="http://schemas.openxmlformats.org/officeDocument/2006/relationships/hyperlink" Target="https://www.logobook.ru/prod_show.php?object_uid=15474708" TargetMode="External"/><Relationship Id="rId59" Type="http://schemas.openxmlformats.org/officeDocument/2006/relationships/hyperlink" Target="https://www.logobook.ru/prod_show.php?object_uid=16014030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medpublishing.ru/catalog/id/106140" TargetMode="External"/><Relationship Id="rId41" Type="http://schemas.openxmlformats.org/officeDocument/2006/relationships/hyperlink" Target="https://medpublishing.ru/catalog/id/134343" TargetMode="External"/><Relationship Id="rId54" Type="http://schemas.openxmlformats.org/officeDocument/2006/relationships/hyperlink" Target="https://medpublishing.ru/catalog/id/136385" TargetMode="External"/><Relationship Id="rId62" Type="http://schemas.openxmlformats.org/officeDocument/2006/relationships/hyperlink" Target="https://medpublishing.ru/catalog/id/142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FF"/>
  </sheetPr>
  <dimension ref="A1:L97"/>
  <sheetViews>
    <sheetView tabSelected="1" topLeftCell="A40" zoomScale="85" zoomScaleNormal="85" workbookViewId="0">
      <selection activeCell="C64" sqref="C64"/>
    </sheetView>
  </sheetViews>
  <sheetFormatPr defaultColWidth="9.15234375" defaultRowHeight="15"/>
  <cols>
    <col min="1" max="1" width="19.53515625" style="2" customWidth="1"/>
    <col min="2" max="2" width="21.3046875" style="3" customWidth="1"/>
    <col min="3" max="3" width="75.15234375" style="4" customWidth="1"/>
    <col min="4" max="4" width="12.53515625" style="5" customWidth="1"/>
    <col min="5" max="5" width="9.15234375" style="2"/>
    <col min="6" max="6" width="11" style="2" customWidth="1"/>
    <col min="7" max="7" width="17.3828125" style="2" customWidth="1"/>
    <col min="8" max="8" width="20.84375" style="2" customWidth="1"/>
    <col min="9" max="9" width="24" style="2" customWidth="1"/>
    <col min="10" max="16384" width="9.15234375" style="1"/>
  </cols>
  <sheetData>
    <row r="1" spans="1:12">
      <c r="A1" s="85" t="s">
        <v>0</v>
      </c>
      <c r="B1" s="86"/>
      <c r="C1" s="86"/>
      <c r="D1" s="86"/>
      <c r="E1" s="86"/>
      <c r="F1" s="86"/>
      <c r="G1" s="86"/>
      <c r="H1" s="86"/>
      <c r="I1" s="86"/>
    </row>
    <row r="2" spans="1:12">
      <c r="A2" s="85" t="s">
        <v>1</v>
      </c>
      <c r="B2" s="86"/>
      <c r="C2" s="86"/>
      <c r="D2" s="86"/>
      <c r="E2" s="86"/>
      <c r="F2" s="86"/>
      <c r="G2" s="86"/>
      <c r="H2" s="86"/>
      <c r="I2" s="86"/>
    </row>
    <row r="3" spans="1:12">
      <c r="A3" s="85" t="s">
        <v>2</v>
      </c>
      <c r="B3" s="86"/>
      <c r="C3" s="86"/>
      <c r="D3" s="86"/>
      <c r="E3" s="86"/>
      <c r="F3" s="86"/>
      <c r="G3" s="86"/>
      <c r="H3" s="86"/>
      <c r="I3" s="86"/>
    </row>
    <row r="4" spans="1:12">
      <c r="A4" s="85" t="s">
        <v>3</v>
      </c>
      <c r="B4" s="86"/>
      <c r="C4" s="86"/>
      <c r="D4" s="86"/>
      <c r="E4" s="86"/>
      <c r="F4" s="86"/>
      <c r="G4" s="86"/>
      <c r="H4" s="86"/>
      <c r="I4" s="86"/>
    </row>
    <row r="5" spans="1:12">
      <c r="A5" s="85" t="s">
        <v>4</v>
      </c>
      <c r="B5" s="85"/>
      <c r="C5" s="85"/>
      <c r="D5" s="85"/>
      <c r="E5" s="85"/>
      <c r="F5" s="85"/>
      <c r="G5" s="85"/>
      <c r="H5" s="85"/>
      <c r="I5" s="85"/>
    </row>
    <row r="6" spans="1:12" ht="15.45" thickBot="1"/>
    <row r="7" spans="1:12" ht="15.9" thickBot="1">
      <c r="A7" s="6" t="s">
        <v>5</v>
      </c>
      <c r="B7" s="7" t="s">
        <v>6</v>
      </c>
      <c r="C7" s="8" t="s">
        <v>7</v>
      </c>
      <c r="D7" s="9" t="s">
        <v>8</v>
      </c>
      <c r="E7" s="7" t="s">
        <v>9</v>
      </c>
      <c r="F7" s="7" t="s">
        <v>10</v>
      </c>
      <c r="G7" s="7" t="s">
        <v>11</v>
      </c>
      <c r="H7" s="10" t="s">
        <v>12</v>
      </c>
      <c r="I7" s="11" t="s">
        <v>13</v>
      </c>
      <c r="L7"/>
    </row>
    <row r="8" spans="1:12" s="19" customFormat="1" ht="15.9">
      <c r="A8" s="12" t="s">
        <v>14</v>
      </c>
      <c r="B8" s="13" t="s">
        <v>15</v>
      </c>
      <c r="C8" s="13" t="s">
        <v>16</v>
      </c>
      <c r="D8" s="14">
        <v>990</v>
      </c>
      <c r="E8" s="15">
        <v>2021</v>
      </c>
      <c r="F8" s="15">
        <v>168</v>
      </c>
      <c r="G8" s="16" t="s">
        <v>17</v>
      </c>
      <c r="H8" s="17" t="s">
        <v>18</v>
      </c>
      <c r="I8" s="18" t="str">
        <f>HYPERLINK("https://www.logobook.ru/prod_show.php?object_uid=15474374","Описание")</f>
        <v>Описание</v>
      </c>
    </row>
    <row r="9" spans="1:12" ht="15.9">
      <c r="A9" s="20" t="s">
        <v>19</v>
      </c>
      <c r="B9" s="21" t="s">
        <v>20</v>
      </c>
      <c r="C9" s="22" t="s">
        <v>21</v>
      </c>
      <c r="D9" s="23">
        <v>4990</v>
      </c>
      <c r="E9" s="24" t="s">
        <v>22</v>
      </c>
      <c r="F9" s="24" t="s">
        <v>23</v>
      </c>
      <c r="G9" s="24" t="s">
        <v>17</v>
      </c>
      <c r="H9" s="25" t="s">
        <v>18</v>
      </c>
      <c r="I9" s="26" t="str">
        <f>HYPERLINK("https://www.logobook.ru/prod_show.php?object_uid=15126998","Описание")</f>
        <v>Описание</v>
      </c>
    </row>
    <row r="10" spans="1:12" ht="15.9">
      <c r="A10" s="20" t="s">
        <v>24</v>
      </c>
      <c r="B10" s="21" t="s">
        <v>25</v>
      </c>
      <c r="C10" s="21" t="s">
        <v>26</v>
      </c>
      <c r="D10" s="23">
        <v>990</v>
      </c>
      <c r="E10" s="24" t="s">
        <v>27</v>
      </c>
      <c r="F10" s="24" t="s">
        <v>28</v>
      </c>
      <c r="G10" s="24" t="s">
        <v>17</v>
      </c>
      <c r="H10" s="25" t="s">
        <v>18</v>
      </c>
      <c r="I10" s="26" t="str">
        <f>HYPERLINK("https://www.logobook.ru/prod_show.php?object_uid=14096613","Описание")</f>
        <v>Описание</v>
      </c>
    </row>
    <row r="11" spans="1:12" ht="15.9">
      <c r="A11" s="27">
        <v>9785986570860</v>
      </c>
      <c r="B11" s="21" t="s">
        <v>29</v>
      </c>
      <c r="C11" s="21" t="s">
        <v>30</v>
      </c>
      <c r="D11" s="23">
        <v>1290</v>
      </c>
      <c r="E11" s="24" t="s">
        <v>31</v>
      </c>
      <c r="F11" s="24" t="s">
        <v>32</v>
      </c>
      <c r="G11" s="24" t="s">
        <v>17</v>
      </c>
      <c r="H11" s="25" t="s">
        <v>18</v>
      </c>
      <c r="I11" s="28" t="s">
        <v>33</v>
      </c>
    </row>
    <row r="12" spans="1:12" ht="15.9">
      <c r="A12" s="20" t="s">
        <v>34</v>
      </c>
      <c r="B12" s="21" t="s">
        <v>35</v>
      </c>
      <c r="C12" s="21" t="s">
        <v>36</v>
      </c>
      <c r="D12" s="23">
        <v>690</v>
      </c>
      <c r="E12" s="24" t="s">
        <v>37</v>
      </c>
      <c r="F12" s="24" t="s">
        <v>38</v>
      </c>
      <c r="G12" s="24" t="s">
        <v>17</v>
      </c>
      <c r="H12" s="25" t="s">
        <v>18</v>
      </c>
      <c r="I12" s="26" t="str">
        <f>HYPERLINK("https://www.logobook.ru/prod_show.php?object_uid=11980255","Описание")</f>
        <v>Описание</v>
      </c>
    </row>
    <row r="13" spans="1:12" ht="15.9">
      <c r="A13" s="20" t="s">
        <v>39</v>
      </c>
      <c r="B13" s="21" t="s">
        <v>40</v>
      </c>
      <c r="C13" s="21" t="s">
        <v>41</v>
      </c>
      <c r="D13" s="23">
        <v>990</v>
      </c>
      <c r="E13" s="24" t="s">
        <v>27</v>
      </c>
      <c r="F13" s="24" t="s">
        <v>42</v>
      </c>
      <c r="G13" s="24" t="s">
        <v>17</v>
      </c>
      <c r="H13" s="25" t="s">
        <v>18</v>
      </c>
      <c r="I13" s="26" t="str">
        <f>HYPERLINK("https://www.logobook.ru/prod_show.php?object_uid=14096612","Описание")</f>
        <v>Описание</v>
      </c>
    </row>
    <row r="14" spans="1:12" ht="15.9">
      <c r="A14" s="20" t="s">
        <v>43</v>
      </c>
      <c r="B14" s="21" t="s">
        <v>44</v>
      </c>
      <c r="C14" s="21" t="s">
        <v>45</v>
      </c>
      <c r="D14" s="23">
        <v>590</v>
      </c>
      <c r="E14" s="24" t="s">
        <v>46</v>
      </c>
      <c r="F14" s="24" t="s">
        <v>47</v>
      </c>
      <c r="G14" s="24" t="s">
        <v>17</v>
      </c>
      <c r="H14" s="25" t="s">
        <v>18</v>
      </c>
      <c r="I14" s="26" t="str">
        <f>HYPERLINK("https://www.logobook.ru/prod_show.php?object_uid=12674491","Описание")</f>
        <v>Описание</v>
      </c>
    </row>
    <row r="15" spans="1:12" ht="15.9">
      <c r="A15" s="20" t="s">
        <v>48</v>
      </c>
      <c r="B15" s="21" t="s">
        <v>49</v>
      </c>
      <c r="C15" s="21" t="s">
        <v>50</v>
      </c>
      <c r="D15" s="23">
        <v>190</v>
      </c>
      <c r="E15" s="24" t="s">
        <v>51</v>
      </c>
      <c r="F15" s="24" t="s">
        <v>52</v>
      </c>
      <c r="G15" s="24" t="s">
        <v>17</v>
      </c>
      <c r="H15" s="25" t="s">
        <v>18</v>
      </c>
      <c r="I15" s="26" t="str">
        <f>HYPERLINK("https://www.logobook.ru/prod_show.php?object_uid=11547534","Описание")</f>
        <v>Описание</v>
      </c>
    </row>
    <row r="16" spans="1:12" ht="15.9">
      <c r="A16" s="20" t="s">
        <v>53</v>
      </c>
      <c r="B16" s="21" t="s">
        <v>54</v>
      </c>
      <c r="C16" s="21" t="s">
        <v>55</v>
      </c>
      <c r="D16" s="23">
        <v>1490</v>
      </c>
      <c r="E16" s="24" t="s">
        <v>56</v>
      </c>
      <c r="F16" s="24" t="s">
        <v>57</v>
      </c>
      <c r="G16" s="24" t="s">
        <v>17</v>
      </c>
      <c r="H16" s="25" t="s">
        <v>18</v>
      </c>
      <c r="I16" s="26" t="str">
        <f>HYPERLINK("https://www.logobook.ru/prod_show.php?object_uid=12467660","Описание")</f>
        <v>Описание</v>
      </c>
    </row>
    <row r="17" spans="1:9" ht="15.9">
      <c r="A17" s="20" t="s">
        <v>58</v>
      </c>
      <c r="B17" s="21" t="s">
        <v>59</v>
      </c>
      <c r="C17" s="21" t="s">
        <v>60</v>
      </c>
      <c r="D17" s="23">
        <v>990</v>
      </c>
      <c r="E17" s="24" t="s">
        <v>61</v>
      </c>
      <c r="F17" s="24" t="s">
        <v>62</v>
      </c>
      <c r="G17" s="24" t="s">
        <v>17</v>
      </c>
      <c r="H17" s="25" t="s">
        <v>18</v>
      </c>
      <c r="I17" s="26" t="str">
        <f>HYPERLINK("https://www.logobook.ru/prod_show.php?object_uid=15531693","Описание")</f>
        <v>Описание</v>
      </c>
    </row>
    <row r="18" spans="1:9" ht="15.9">
      <c r="A18" s="20" t="s">
        <v>63</v>
      </c>
      <c r="B18" s="21" t="s">
        <v>64</v>
      </c>
      <c r="C18" s="21" t="s">
        <v>65</v>
      </c>
      <c r="D18" s="23">
        <v>2490</v>
      </c>
      <c r="E18" s="24" t="s">
        <v>61</v>
      </c>
      <c r="F18" s="24" t="s">
        <v>66</v>
      </c>
      <c r="G18" s="24" t="s">
        <v>17</v>
      </c>
      <c r="H18" s="25" t="s">
        <v>18</v>
      </c>
      <c r="I18" s="26" t="str">
        <f>HYPERLINK("https://www.logobook.ru/prod_show.php?object_uid=15525042","Описание")</f>
        <v>Описание</v>
      </c>
    </row>
    <row r="19" spans="1:9" ht="15.9">
      <c r="A19" s="29" t="s">
        <v>67</v>
      </c>
      <c r="B19" s="30" t="s">
        <v>68</v>
      </c>
      <c r="C19" s="30" t="s">
        <v>69</v>
      </c>
      <c r="D19" s="31">
        <v>5990</v>
      </c>
      <c r="E19" s="32" t="s">
        <v>31</v>
      </c>
      <c r="F19" s="32" t="s">
        <v>70</v>
      </c>
      <c r="G19" s="24" t="s">
        <v>17</v>
      </c>
      <c r="H19" s="25" t="s">
        <v>18</v>
      </c>
      <c r="I19" s="33" t="s">
        <v>33</v>
      </c>
    </row>
    <row r="20" spans="1:9" ht="16.3" thickBot="1">
      <c r="A20" s="34" t="s">
        <v>71</v>
      </c>
      <c r="B20" s="35" t="s">
        <v>72</v>
      </c>
      <c r="C20" s="35" t="s">
        <v>73</v>
      </c>
      <c r="D20" s="36">
        <v>2490</v>
      </c>
      <c r="E20" s="37" t="s">
        <v>31</v>
      </c>
      <c r="F20" s="37" t="s">
        <v>74</v>
      </c>
      <c r="G20" s="37" t="s">
        <v>17</v>
      </c>
      <c r="H20" s="38" t="s">
        <v>18</v>
      </c>
      <c r="I20" s="39" t="s">
        <v>33</v>
      </c>
    </row>
    <row r="21" spans="1:9" ht="15.45" thickBot="1">
      <c r="A21" s="87" t="s">
        <v>75</v>
      </c>
      <c r="B21" s="88"/>
      <c r="C21" s="88"/>
      <c r="D21" s="88"/>
      <c r="E21" s="88"/>
      <c r="F21" s="88"/>
      <c r="G21" s="88"/>
      <c r="H21" s="89"/>
      <c r="I21" s="90"/>
    </row>
    <row r="22" spans="1:9" ht="15.9">
      <c r="A22" s="40" t="s">
        <v>76</v>
      </c>
      <c r="B22" s="41" t="s">
        <v>77</v>
      </c>
      <c r="C22" s="41" t="s">
        <v>78</v>
      </c>
      <c r="D22" s="42">
        <v>190</v>
      </c>
      <c r="E22" s="43" t="s">
        <v>79</v>
      </c>
      <c r="F22" s="43" t="s">
        <v>80</v>
      </c>
      <c r="G22" s="43" t="s">
        <v>17</v>
      </c>
      <c r="H22" s="25" t="s">
        <v>18</v>
      </c>
      <c r="I22" s="44" t="str">
        <f>HYPERLINK("https://www.logobook.ru/prod_show.php?object_uid=11909472","Описание")</f>
        <v>Описание</v>
      </c>
    </row>
    <row r="23" spans="1:9" ht="15.9">
      <c r="A23" s="20" t="s">
        <v>81</v>
      </c>
      <c r="B23" s="21" t="s">
        <v>82</v>
      </c>
      <c r="C23" s="21" t="s">
        <v>83</v>
      </c>
      <c r="D23" s="23">
        <v>690</v>
      </c>
      <c r="E23" s="24" t="s">
        <v>79</v>
      </c>
      <c r="F23" s="24" t="s">
        <v>84</v>
      </c>
      <c r="G23" s="24" t="s">
        <v>17</v>
      </c>
      <c r="H23" s="45" t="s">
        <v>18</v>
      </c>
      <c r="I23" s="26" t="str">
        <f>HYPERLINK("https://www.logobook.ru/prod_show.php?object_uid=11617785","Описание")</f>
        <v>Описание</v>
      </c>
    </row>
    <row r="24" spans="1:9" ht="16.3" thickBot="1">
      <c r="A24" s="29" t="s">
        <v>85</v>
      </c>
      <c r="B24" s="30" t="s">
        <v>86</v>
      </c>
      <c r="C24" s="30" t="s">
        <v>87</v>
      </c>
      <c r="D24" s="31">
        <v>1290</v>
      </c>
      <c r="E24" s="32" t="s">
        <v>79</v>
      </c>
      <c r="F24" s="32" t="s">
        <v>88</v>
      </c>
      <c r="G24" s="32" t="s">
        <v>17</v>
      </c>
      <c r="H24" s="46" t="s">
        <v>18</v>
      </c>
      <c r="I24" s="47" t="str">
        <f>HYPERLINK("https://www.logobook.ru/prod_show.php?object_uid=11823539","Описание")</f>
        <v>Описание</v>
      </c>
    </row>
    <row r="25" spans="1:9" ht="15.45" thickBot="1">
      <c r="A25" s="72" t="s">
        <v>89</v>
      </c>
      <c r="B25" s="73"/>
      <c r="C25" s="73"/>
      <c r="D25" s="73"/>
      <c r="E25" s="73"/>
      <c r="F25" s="73"/>
      <c r="G25" s="73"/>
      <c r="H25" s="74"/>
      <c r="I25" s="75"/>
    </row>
    <row r="26" spans="1:9" ht="15.9">
      <c r="A26" s="48" t="s">
        <v>90</v>
      </c>
      <c r="B26" s="49" t="s">
        <v>91</v>
      </c>
      <c r="C26" s="49" t="s">
        <v>92</v>
      </c>
      <c r="D26" s="50">
        <v>1990</v>
      </c>
      <c r="E26" s="16" t="s">
        <v>79</v>
      </c>
      <c r="F26" s="16" t="s">
        <v>93</v>
      </c>
      <c r="G26" s="16" t="s">
        <v>17</v>
      </c>
      <c r="H26" s="51" t="s">
        <v>18</v>
      </c>
      <c r="I26" s="18" t="str">
        <f>HYPERLINK("https://www.logobook.ru/prod_show.php?object_uid=11578386","Описание")</f>
        <v>Описание</v>
      </c>
    </row>
    <row r="27" spans="1:9" ht="15.9">
      <c r="A27" s="20" t="s">
        <v>94</v>
      </c>
      <c r="B27" s="21" t="s">
        <v>95</v>
      </c>
      <c r="C27" s="21" t="s">
        <v>96</v>
      </c>
      <c r="D27" s="23">
        <v>2990</v>
      </c>
      <c r="E27" s="24" t="s">
        <v>97</v>
      </c>
      <c r="F27" s="24" t="s">
        <v>98</v>
      </c>
      <c r="G27" s="24" t="s">
        <v>17</v>
      </c>
      <c r="H27" s="52" t="s">
        <v>18</v>
      </c>
      <c r="I27" s="26" t="str">
        <f>HYPERLINK("https://www.logobook.ru/prod_show.php?object_uid=14629432","Описание")</f>
        <v>Описание</v>
      </c>
    </row>
    <row r="28" spans="1:9" ht="15.9">
      <c r="A28" s="20" t="s">
        <v>99</v>
      </c>
      <c r="B28" s="21" t="s">
        <v>100</v>
      </c>
      <c r="C28" s="21" t="s">
        <v>101</v>
      </c>
      <c r="D28" s="23">
        <v>4990</v>
      </c>
      <c r="E28" s="24" t="s">
        <v>31</v>
      </c>
      <c r="F28" s="24" t="s">
        <v>102</v>
      </c>
      <c r="G28" s="24" t="s">
        <v>17</v>
      </c>
      <c r="H28" s="52" t="s">
        <v>18</v>
      </c>
      <c r="I28" s="28" t="s">
        <v>33</v>
      </c>
    </row>
    <row r="29" spans="1:9" ht="15.9">
      <c r="A29" s="20" t="s">
        <v>103</v>
      </c>
      <c r="B29" s="21" t="s">
        <v>100</v>
      </c>
      <c r="C29" s="21" t="s">
        <v>104</v>
      </c>
      <c r="D29" s="23">
        <v>3990</v>
      </c>
      <c r="E29" s="24" t="s">
        <v>31</v>
      </c>
      <c r="F29" s="24" t="s">
        <v>105</v>
      </c>
      <c r="G29" s="24" t="s">
        <v>17</v>
      </c>
      <c r="H29" s="52" t="s">
        <v>18</v>
      </c>
      <c r="I29" s="28" t="s">
        <v>33</v>
      </c>
    </row>
    <row r="30" spans="1:9" ht="15.9">
      <c r="A30" s="20" t="s">
        <v>106</v>
      </c>
      <c r="B30" s="21" t="s">
        <v>100</v>
      </c>
      <c r="C30" s="21" t="s">
        <v>107</v>
      </c>
      <c r="D30" s="23">
        <v>3690</v>
      </c>
      <c r="E30" s="24" t="s">
        <v>31</v>
      </c>
      <c r="F30" s="24" t="s">
        <v>108</v>
      </c>
      <c r="G30" s="24" t="s">
        <v>17</v>
      </c>
      <c r="H30" s="52" t="s">
        <v>18</v>
      </c>
      <c r="I30" s="28" t="s">
        <v>33</v>
      </c>
    </row>
    <row r="31" spans="1:9" ht="15.9">
      <c r="A31" s="20" t="s">
        <v>109</v>
      </c>
      <c r="B31" s="21" t="s">
        <v>100</v>
      </c>
      <c r="C31" s="21" t="s">
        <v>110</v>
      </c>
      <c r="D31" s="23">
        <v>990</v>
      </c>
      <c r="E31" s="24" t="s">
        <v>31</v>
      </c>
      <c r="F31" s="24" t="s">
        <v>111</v>
      </c>
      <c r="G31" s="24" t="s">
        <v>17</v>
      </c>
      <c r="H31" s="52" t="s">
        <v>18</v>
      </c>
      <c r="I31" s="28" t="s">
        <v>33</v>
      </c>
    </row>
    <row r="32" spans="1:9" ht="16.3" thickBot="1">
      <c r="A32" s="34" t="s">
        <v>112</v>
      </c>
      <c r="B32" s="35" t="s">
        <v>113</v>
      </c>
      <c r="C32" s="35" t="s">
        <v>114</v>
      </c>
      <c r="D32" s="36">
        <v>1290</v>
      </c>
      <c r="E32" s="37" t="s">
        <v>31</v>
      </c>
      <c r="F32" s="37" t="s">
        <v>115</v>
      </c>
      <c r="G32" s="37" t="s">
        <v>17</v>
      </c>
      <c r="H32" s="53" t="s">
        <v>18</v>
      </c>
      <c r="I32" s="39" t="s">
        <v>33</v>
      </c>
    </row>
    <row r="33" spans="1:9">
      <c r="A33" s="76" t="s">
        <v>116</v>
      </c>
      <c r="B33" s="77"/>
      <c r="C33" s="77"/>
      <c r="D33" s="77"/>
      <c r="E33" s="77"/>
      <c r="F33" s="77"/>
      <c r="G33" s="77"/>
      <c r="H33" s="77"/>
      <c r="I33" s="78"/>
    </row>
    <row r="34" spans="1:9" ht="15.9">
      <c r="A34" s="54" t="s">
        <v>117</v>
      </c>
      <c r="B34" s="55" t="s">
        <v>118</v>
      </c>
      <c r="C34" s="55" t="s">
        <v>119</v>
      </c>
      <c r="D34" s="56">
        <v>6490</v>
      </c>
      <c r="E34" s="57">
        <v>2023</v>
      </c>
      <c r="F34" s="57">
        <v>854</v>
      </c>
      <c r="G34" s="24" t="s">
        <v>17</v>
      </c>
      <c r="H34" s="58" t="s">
        <v>18</v>
      </c>
      <c r="I34" s="59" t="s">
        <v>33</v>
      </c>
    </row>
    <row r="35" spans="1:9" ht="15.9">
      <c r="A35" s="54" t="s">
        <v>120</v>
      </c>
      <c r="B35" s="55" t="s">
        <v>118</v>
      </c>
      <c r="C35" s="55" t="s">
        <v>121</v>
      </c>
      <c r="D35" s="56">
        <v>7490</v>
      </c>
      <c r="E35" s="57">
        <v>2023</v>
      </c>
      <c r="F35" s="57">
        <v>1113</v>
      </c>
      <c r="G35" s="24" t="s">
        <v>17</v>
      </c>
      <c r="H35" s="58" t="s">
        <v>18</v>
      </c>
      <c r="I35" s="59" t="s">
        <v>33</v>
      </c>
    </row>
    <row r="36" spans="1:9" ht="15.9">
      <c r="A36" s="54" t="s">
        <v>122</v>
      </c>
      <c r="B36" s="55" t="s">
        <v>118</v>
      </c>
      <c r="C36" s="55" t="s">
        <v>123</v>
      </c>
      <c r="D36" s="56">
        <v>6490</v>
      </c>
      <c r="E36" s="57">
        <v>2023</v>
      </c>
      <c r="F36" s="57"/>
      <c r="G36" s="24" t="s">
        <v>17</v>
      </c>
      <c r="H36" s="58" t="s">
        <v>18</v>
      </c>
      <c r="I36" s="59" t="s">
        <v>33</v>
      </c>
    </row>
    <row r="37" spans="1:9" ht="15.9">
      <c r="A37" s="40" t="s">
        <v>124</v>
      </c>
      <c r="B37" s="41" t="s">
        <v>125</v>
      </c>
      <c r="C37" s="41" t="s">
        <v>126</v>
      </c>
      <c r="D37" s="42">
        <v>990</v>
      </c>
      <c r="E37" s="43" t="s">
        <v>127</v>
      </c>
      <c r="F37" s="24" t="s">
        <v>128</v>
      </c>
      <c r="G37" s="24" t="s">
        <v>17</v>
      </c>
      <c r="H37" s="25" t="s">
        <v>18</v>
      </c>
      <c r="I37" s="44" t="str">
        <f>HYPERLINK("https://www.logobook.ru/prod_show.php?object_uid=12206696","Описание")</f>
        <v>Описание</v>
      </c>
    </row>
    <row r="38" spans="1:9" ht="30">
      <c r="A38" s="20" t="s">
        <v>129</v>
      </c>
      <c r="B38" s="21" t="s">
        <v>130</v>
      </c>
      <c r="C38" s="22" t="s">
        <v>131</v>
      </c>
      <c r="D38" s="23">
        <v>3990</v>
      </c>
      <c r="E38" s="24" t="s">
        <v>22</v>
      </c>
      <c r="F38" s="24" t="s">
        <v>132</v>
      </c>
      <c r="G38" s="24" t="s">
        <v>17</v>
      </c>
      <c r="H38" s="25" t="s">
        <v>18</v>
      </c>
      <c r="I38" s="26" t="str">
        <f>HYPERLINK("https://www.logobook.ru/prod_show.php?object_uid=15037998","Описание")</f>
        <v>Описание</v>
      </c>
    </row>
    <row r="39" spans="1:9" ht="30">
      <c r="A39" s="20" t="s">
        <v>133</v>
      </c>
      <c r="B39" s="21" t="s">
        <v>134</v>
      </c>
      <c r="C39" s="22" t="s">
        <v>135</v>
      </c>
      <c r="D39" s="23">
        <v>3490</v>
      </c>
      <c r="E39" s="24" t="s">
        <v>97</v>
      </c>
      <c r="F39" s="24" t="s">
        <v>136</v>
      </c>
      <c r="G39" s="24" t="s">
        <v>17</v>
      </c>
      <c r="H39" s="25" t="s">
        <v>18</v>
      </c>
      <c r="I39" s="26" t="str">
        <f>HYPERLINK("https://www.logobook.ru/prod_show.php?object_uid=14729526","Описание")</f>
        <v>Описание</v>
      </c>
    </row>
    <row r="40" spans="1:9" ht="15.9">
      <c r="A40" s="20" t="s">
        <v>137</v>
      </c>
      <c r="B40" s="21" t="s">
        <v>138</v>
      </c>
      <c r="C40" s="21" t="s">
        <v>139</v>
      </c>
      <c r="D40" s="23">
        <v>1990</v>
      </c>
      <c r="E40" s="24" t="s">
        <v>46</v>
      </c>
      <c r="F40" s="24" t="s">
        <v>140</v>
      </c>
      <c r="G40" s="24" t="s">
        <v>17</v>
      </c>
      <c r="H40" s="25" t="s">
        <v>18</v>
      </c>
      <c r="I40" s="26" t="str">
        <f>HYPERLINK("https://www.logobook.ru/prod_show.php?object_uid=12841643","Описание")</f>
        <v>Описание</v>
      </c>
    </row>
    <row r="41" spans="1:9" ht="16.3" thickBot="1">
      <c r="A41" s="34" t="s">
        <v>141</v>
      </c>
      <c r="B41" s="35" t="s">
        <v>142</v>
      </c>
      <c r="C41" s="35" t="s">
        <v>143</v>
      </c>
      <c r="D41" s="36">
        <v>7990</v>
      </c>
      <c r="E41" s="37" t="s">
        <v>31</v>
      </c>
      <c r="F41" s="37" t="s">
        <v>144</v>
      </c>
      <c r="G41" s="24" t="s">
        <v>17</v>
      </c>
      <c r="H41" s="53" t="s">
        <v>18</v>
      </c>
      <c r="I41" s="39" t="s">
        <v>33</v>
      </c>
    </row>
    <row r="42" spans="1:9" ht="15.45" thickBot="1">
      <c r="A42" s="79" t="s">
        <v>145</v>
      </c>
      <c r="B42" s="80"/>
      <c r="C42" s="80"/>
      <c r="D42" s="80"/>
      <c r="E42" s="80"/>
      <c r="F42" s="80"/>
      <c r="G42" s="80"/>
      <c r="H42" s="80"/>
      <c r="I42" s="81"/>
    </row>
    <row r="43" spans="1:9" ht="15.9">
      <c r="A43" s="40" t="s">
        <v>146</v>
      </c>
      <c r="B43" s="41" t="s">
        <v>147</v>
      </c>
      <c r="C43" s="41" t="s">
        <v>148</v>
      </c>
      <c r="D43" s="42">
        <v>990</v>
      </c>
      <c r="E43" s="43" t="s">
        <v>149</v>
      </c>
      <c r="F43" s="43" t="s">
        <v>150</v>
      </c>
      <c r="G43" s="43" t="s">
        <v>17</v>
      </c>
      <c r="H43" s="25" t="s">
        <v>18</v>
      </c>
      <c r="I43" s="44" t="str">
        <f>HYPERLINK("https://www.logobook.ru/prod_show.php?object_uid=12877676","Описание")</f>
        <v>Описание</v>
      </c>
    </row>
    <row r="44" spans="1:9" ht="15.9">
      <c r="A44" s="20" t="s">
        <v>151</v>
      </c>
      <c r="B44" s="21" t="s">
        <v>152</v>
      </c>
      <c r="C44" s="21" t="s">
        <v>153</v>
      </c>
      <c r="D44" s="23">
        <v>790</v>
      </c>
      <c r="E44" s="24" t="s">
        <v>51</v>
      </c>
      <c r="F44" s="24" t="s">
        <v>154</v>
      </c>
      <c r="G44" s="24" t="s">
        <v>17</v>
      </c>
      <c r="H44" s="25" t="s">
        <v>18</v>
      </c>
      <c r="I44" s="26" t="str">
        <f>HYPERLINK("https://www.logobook.ru/prod_show.php?object_uid=11577763","Описание")</f>
        <v>Описание</v>
      </c>
    </row>
    <row r="45" spans="1:9" ht="15.9">
      <c r="A45" s="20" t="s">
        <v>155</v>
      </c>
      <c r="B45" s="21" t="s">
        <v>156</v>
      </c>
      <c r="C45" s="21" t="s">
        <v>157</v>
      </c>
      <c r="D45" s="23">
        <v>6990</v>
      </c>
      <c r="E45" s="24" t="s">
        <v>97</v>
      </c>
      <c r="F45" s="24" t="s">
        <v>158</v>
      </c>
      <c r="G45" s="24" t="s">
        <v>17</v>
      </c>
      <c r="H45" s="25" t="s">
        <v>18</v>
      </c>
      <c r="I45" s="26" t="str">
        <f>HYPERLINK("https://www.logobook.ru/prod_show.php?object_uid=14254195","Описание")</f>
        <v>Описание</v>
      </c>
    </row>
    <row r="46" spans="1:9" ht="15.9">
      <c r="A46" s="20" t="s">
        <v>159</v>
      </c>
      <c r="B46" s="21" t="s">
        <v>160</v>
      </c>
      <c r="C46" s="21" t="s">
        <v>161</v>
      </c>
      <c r="D46" s="23">
        <v>1490</v>
      </c>
      <c r="E46" s="24" t="s">
        <v>97</v>
      </c>
      <c r="F46" s="24" t="s">
        <v>98</v>
      </c>
      <c r="G46" s="24" t="s">
        <v>17</v>
      </c>
      <c r="H46" s="25" t="s">
        <v>18</v>
      </c>
      <c r="I46" s="26" t="str">
        <f>HYPERLINK("https://www.logobook.ru/prod_show.php?object_uid=14399763","Описание")</f>
        <v>Описание</v>
      </c>
    </row>
    <row r="47" spans="1:9" ht="16.3" thickBot="1">
      <c r="A47" s="20" t="s">
        <v>162</v>
      </c>
      <c r="B47" s="21" t="s">
        <v>163</v>
      </c>
      <c r="C47" s="21" t="s">
        <v>164</v>
      </c>
      <c r="D47" s="23">
        <v>2238</v>
      </c>
      <c r="E47" s="24" t="s">
        <v>27</v>
      </c>
      <c r="F47" s="24" t="s">
        <v>28</v>
      </c>
      <c r="G47" s="24" t="s">
        <v>17</v>
      </c>
      <c r="H47" s="25" t="s">
        <v>18</v>
      </c>
      <c r="I47" s="26" t="str">
        <f>HYPERLINK("https://www.logobook.ru/prod_show.php?object_uid=13839903","Описание")</f>
        <v>Описание</v>
      </c>
    </row>
    <row r="48" spans="1:9" ht="15.45" thickBot="1">
      <c r="A48" s="79" t="s">
        <v>165</v>
      </c>
      <c r="B48" s="80"/>
      <c r="C48" s="80"/>
      <c r="D48" s="80"/>
      <c r="E48" s="80"/>
      <c r="F48" s="80"/>
      <c r="G48" s="80"/>
      <c r="H48" s="80"/>
      <c r="I48" s="81"/>
    </row>
    <row r="49" spans="1:9" ht="15.9">
      <c r="A49" s="40" t="s">
        <v>166</v>
      </c>
      <c r="B49" s="41" t="s">
        <v>167</v>
      </c>
      <c r="C49" s="41" t="s">
        <v>168</v>
      </c>
      <c r="D49" s="42">
        <v>990</v>
      </c>
      <c r="E49" s="43" t="s">
        <v>169</v>
      </c>
      <c r="F49" s="43" t="s">
        <v>170</v>
      </c>
      <c r="G49" s="43" t="s">
        <v>17</v>
      </c>
      <c r="H49" s="25" t="s">
        <v>18</v>
      </c>
      <c r="I49" s="44" t="str">
        <f>HYPERLINK("https://www.logobook.ru/prod_show.php?object_uid=12455904","Описание")</f>
        <v>Описание</v>
      </c>
    </row>
    <row r="50" spans="1:9" ht="15.9">
      <c r="A50" s="20" t="s">
        <v>171</v>
      </c>
      <c r="B50" s="21" t="s">
        <v>172</v>
      </c>
      <c r="C50" s="21" t="s">
        <v>173</v>
      </c>
      <c r="D50" s="23">
        <v>990</v>
      </c>
      <c r="E50" s="24" t="s">
        <v>56</v>
      </c>
      <c r="F50" s="24" t="s">
        <v>174</v>
      </c>
      <c r="G50" s="24" t="s">
        <v>17</v>
      </c>
      <c r="H50" s="25" t="s">
        <v>18</v>
      </c>
      <c r="I50" s="26" t="str">
        <f>HYPERLINK("https://www.logobook.ru/prod_show.php?object_uid=12331039","Описание")</f>
        <v>Описание</v>
      </c>
    </row>
    <row r="51" spans="1:9" ht="15.9">
      <c r="A51" s="20" t="s">
        <v>175</v>
      </c>
      <c r="B51" s="21" t="s">
        <v>176</v>
      </c>
      <c r="C51" s="21" t="s">
        <v>177</v>
      </c>
      <c r="D51" s="23">
        <v>1490</v>
      </c>
      <c r="E51" s="24" t="s">
        <v>46</v>
      </c>
      <c r="F51" s="24" t="s">
        <v>88</v>
      </c>
      <c r="G51" s="24" t="s">
        <v>17</v>
      </c>
      <c r="H51" s="25" t="s">
        <v>18</v>
      </c>
      <c r="I51" s="26" t="str">
        <f>HYPERLINK("https://www.logobook.ru/prod_show.php?object_uid=12746897","Описание")</f>
        <v>Описание</v>
      </c>
    </row>
    <row r="52" spans="1:9" ht="15.9">
      <c r="A52" s="20" t="s">
        <v>178</v>
      </c>
      <c r="B52" s="21" t="s">
        <v>179</v>
      </c>
      <c r="C52" s="21" t="s">
        <v>180</v>
      </c>
      <c r="D52" s="23">
        <v>1490</v>
      </c>
      <c r="E52" s="24" t="s">
        <v>46</v>
      </c>
      <c r="F52" s="24" t="s">
        <v>28</v>
      </c>
      <c r="G52" s="24" t="s">
        <v>17</v>
      </c>
      <c r="H52" s="25" t="s">
        <v>18</v>
      </c>
      <c r="I52" s="26" t="str">
        <f>HYPERLINK("https://www.logobook.ru/prod_show.php?object_uid=12746896","Описание")</f>
        <v>Описание</v>
      </c>
    </row>
    <row r="53" spans="1:9" ht="15.9">
      <c r="A53" s="20" t="s">
        <v>181</v>
      </c>
      <c r="B53" s="21" t="s">
        <v>182</v>
      </c>
      <c r="C53" s="21" t="s">
        <v>183</v>
      </c>
      <c r="D53" s="23">
        <v>2490</v>
      </c>
      <c r="E53" s="24" t="s">
        <v>46</v>
      </c>
      <c r="F53" s="24" t="s">
        <v>184</v>
      </c>
      <c r="G53" s="24" t="s">
        <v>17</v>
      </c>
      <c r="H53" s="25" t="s">
        <v>18</v>
      </c>
      <c r="I53" s="26" t="str">
        <f>HYPERLINK("https://www.logobook.ru/prod_show.php?object_uid=12746895","Описание")</f>
        <v>Описание</v>
      </c>
    </row>
    <row r="54" spans="1:9" ht="15.9">
      <c r="A54" s="20" t="s">
        <v>185</v>
      </c>
      <c r="B54" s="21" t="s">
        <v>186</v>
      </c>
      <c r="C54" s="21" t="s">
        <v>187</v>
      </c>
      <c r="D54" s="23">
        <v>1990</v>
      </c>
      <c r="E54" s="24" t="s">
        <v>46</v>
      </c>
      <c r="F54" s="24" t="s">
        <v>170</v>
      </c>
      <c r="G54" s="24" t="s">
        <v>17</v>
      </c>
      <c r="H54" s="25" t="s">
        <v>18</v>
      </c>
      <c r="I54" s="26" t="str">
        <f>HYPERLINK("https://www.logobook.ru/prod_show.php?object_uid=12746894","Описание")</f>
        <v>Описание</v>
      </c>
    </row>
    <row r="55" spans="1:9" ht="15.9">
      <c r="A55" s="20" t="s">
        <v>188</v>
      </c>
      <c r="B55" s="21" t="s">
        <v>189</v>
      </c>
      <c r="C55" s="21" t="s">
        <v>190</v>
      </c>
      <c r="D55" s="23">
        <v>990</v>
      </c>
      <c r="E55" s="24" t="s">
        <v>149</v>
      </c>
      <c r="F55" s="24" t="s">
        <v>191</v>
      </c>
      <c r="G55" s="24" t="s">
        <v>17</v>
      </c>
      <c r="H55" s="25" t="s">
        <v>18</v>
      </c>
      <c r="I55" s="26" t="str">
        <f>HYPERLINK("https://www.logobook.ru/prod_show.php?object_uid=13089897","Описание")</f>
        <v>Описание</v>
      </c>
    </row>
    <row r="56" spans="1:9" ht="15.9">
      <c r="A56" s="20" t="s">
        <v>192</v>
      </c>
      <c r="B56" s="21" t="s">
        <v>193</v>
      </c>
      <c r="C56" s="21" t="s">
        <v>194</v>
      </c>
      <c r="D56" s="23">
        <v>990</v>
      </c>
      <c r="E56" s="24" t="s">
        <v>169</v>
      </c>
      <c r="F56" s="24" t="s">
        <v>195</v>
      </c>
      <c r="G56" s="24" t="s">
        <v>17</v>
      </c>
      <c r="H56" s="25" t="s">
        <v>18</v>
      </c>
      <c r="I56" s="26" t="str">
        <f>HYPERLINK("https://www.logobook.ru/prod_show.php?object_uid=12580876","Описание")</f>
        <v>Описание</v>
      </c>
    </row>
    <row r="57" spans="1:9" ht="16.3" thickBot="1">
      <c r="A57" s="20" t="s">
        <v>196</v>
      </c>
      <c r="B57" s="21" t="s">
        <v>197</v>
      </c>
      <c r="C57" s="21" t="s">
        <v>198</v>
      </c>
      <c r="D57" s="23">
        <v>490</v>
      </c>
      <c r="E57" s="24" t="s">
        <v>127</v>
      </c>
      <c r="F57" s="24" t="s">
        <v>174</v>
      </c>
      <c r="G57" s="24" t="s">
        <v>17</v>
      </c>
      <c r="H57" s="25" t="s">
        <v>18</v>
      </c>
      <c r="I57" s="26" t="str">
        <f>HYPERLINK("https://www.logobook.ru/prod_show.php?object_uid=12191557","Описание")</f>
        <v>Описание</v>
      </c>
    </row>
    <row r="58" spans="1:9" ht="15.45" thickBot="1">
      <c r="A58" s="82" t="s">
        <v>199</v>
      </c>
      <c r="B58" s="83"/>
      <c r="C58" s="83"/>
      <c r="D58" s="83"/>
      <c r="E58" s="83"/>
      <c r="F58" s="83"/>
      <c r="G58" s="83"/>
      <c r="H58" s="83"/>
      <c r="I58" s="84"/>
    </row>
    <row r="59" spans="1:9" ht="15.9">
      <c r="A59" s="48" t="s">
        <v>200</v>
      </c>
      <c r="B59" s="49" t="s">
        <v>201</v>
      </c>
      <c r="C59" s="49" t="s">
        <v>202</v>
      </c>
      <c r="D59" s="50">
        <v>2990</v>
      </c>
      <c r="E59" s="16" t="s">
        <v>37</v>
      </c>
      <c r="F59" s="16" t="s">
        <v>203</v>
      </c>
      <c r="G59" s="16" t="s">
        <v>17</v>
      </c>
      <c r="H59" s="17" t="s">
        <v>18</v>
      </c>
      <c r="I59" s="18" t="str">
        <f>HYPERLINK("https://www.logobook.ru/prod_show.php?object_uid=11960514","Описание")</f>
        <v>Описание</v>
      </c>
    </row>
    <row r="60" spans="1:9" ht="16.3" thickBot="1">
      <c r="A60" s="34" t="s">
        <v>204</v>
      </c>
      <c r="B60" s="35" t="s">
        <v>205</v>
      </c>
      <c r="C60" s="35" t="s">
        <v>206</v>
      </c>
      <c r="D60" s="36">
        <v>8490</v>
      </c>
      <c r="E60" s="37" t="s">
        <v>31</v>
      </c>
      <c r="F60" s="37" t="s">
        <v>207</v>
      </c>
      <c r="G60" s="37" t="s">
        <v>17</v>
      </c>
      <c r="H60" s="53" t="s">
        <v>18</v>
      </c>
      <c r="I60" s="39" t="s">
        <v>33</v>
      </c>
    </row>
    <row r="61" spans="1:9">
      <c r="A61" s="76" t="s">
        <v>208</v>
      </c>
      <c r="B61" s="77"/>
      <c r="C61" s="77"/>
      <c r="D61" s="77"/>
      <c r="E61" s="77"/>
      <c r="F61" s="77"/>
      <c r="G61" s="77"/>
      <c r="H61" s="77"/>
      <c r="I61" s="78"/>
    </row>
    <row r="62" spans="1:9" ht="15.9">
      <c r="A62" s="54" t="s">
        <v>209</v>
      </c>
      <c r="B62" s="55" t="s">
        <v>118</v>
      </c>
      <c r="C62" s="55" t="s">
        <v>210</v>
      </c>
      <c r="D62" s="56">
        <v>19990</v>
      </c>
      <c r="E62" s="57">
        <v>2023</v>
      </c>
      <c r="F62" s="57" t="s">
        <v>211</v>
      </c>
      <c r="G62" s="24" t="s">
        <v>17</v>
      </c>
      <c r="H62" s="58" t="s">
        <v>18</v>
      </c>
      <c r="I62" s="59" t="s">
        <v>33</v>
      </c>
    </row>
    <row r="63" spans="1:9" ht="15.9">
      <c r="A63" s="60">
        <v>9789999910224</v>
      </c>
      <c r="B63" s="61" t="s">
        <v>212</v>
      </c>
      <c r="C63" s="62" t="s">
        <v>213</v>
      </c>
      <c r="D63" s="63">
        <v>1990</v>
      </c>
      <c r="E63" s="64">
        <v>2022</v>
      </c>
      <c r="F63" s="64" t="s">
        <v>211</v>
      </c>
      <c r="G63" s="24" t="s">
        <v>17</v>
      </c>
      <c r="H63" s="52" t="s">
        <v>18</v>
      </c>
      <c r="I63" s="59" t="s">
        <v>33</v>
      </c>
    </row>
    <row r="64" spans="1:9" ht="16.3" thickBot="1">
      <c r="A64" s="65" t="s">
        <v>214</v>
      </c>
      <c r="B64" s="66" t="s">
        <v>100</v>
      </c>
      <c r="C64" s="66" t="s">
        <v>215</v>
      </c>
      <c r="D64" s="67">
        <v>12990</v>
      </c>
      <c r="E64" s="68">
        <v>2022</v>
      </c>
      <c r="F64" s="68" t="s">
        <v>211</v>
      </c>
      <c r="G64" s="69" t="s">
        <v>17</v>
      </c>
      <c r="H64" s="70" t="s">
        <v>18</v>
      </c>
      <c r="I64" s="71" t="s">
        <v>33</v>
      </c>
    </row>
    <row r="65" spans="1:12" s="2" customFormat="1">
      <c r="J65" s="1"/>
      <c r="K65" s="1"/>
      <c r="L65" s="1"/>
    </row>
    <row r="70" spans="1:12">
      <c r="A70" s="1"/>
      <c r="B70" s="1"/>
      <c r="C70" s="1"/>
      <c r="D70" s="1"/>
      <c r="E70" s="1"/>
      <c r="F70" s="1"/>
      <c r="G70" s="1"/>
      <c r="H70" s="1"/>
      <c r="I70" s="1"/>
    </row>
    <row r="71" spans="1:12">
      <c r="A71" s="1"/>
      <c r="B71" s="1"/>
      <c r="C71" s="1"/>
      <c r="D71" s="1"/>
      <c r="E71" s="1"/>
      <c r="F71" s="1"/>
      <c r="G71" s="1"/>
      <c r="H71" s="1"/>
      <c r="I71" s="1"/>
    </row>
    <row r="72" spans="1:12">
      <c r="A72" s="1"/>
      <c r="B72" s="1"/>
      <c r="C72" s="1"/>
      <c r="D72" s="1"/>
      <c r="E72" s="1"/>
      <c r="F72" s="1"/>
      <c r="G72" s="1"/>
      <c r="H72" s="1"/>
      <c r="I72" s="1"/>
    </row>
    <row r="73" spans="1:12">
      <c r="A73" s="1"/>
      <c r="B73" s="1"/>
      <c r="C73" s="1"/>
      <c r="D73" s="1"/>
      <c r="E73" s="1"/>
      <c r="F73" s="1"/>
      <c r="G73" s="1"/>
      <c r="H73" s="1"/>
      <c r="I73" s="1"/>
    </row>
    <row r="74" spans="1:12">
      <c r="A74" s="1"/>
      <c r="B74" s="1"/>
      <c r="C74" s="1"/>
      <c r="D74" s="1"/>
      <c r="E74" s="1"/>
      <c r="F74" s="1"/>
      <c r="G74" s="1"/>
      <c r="H74" s="1"/>
      <c r="I74" s="1"/>
    </row>
    <row r="75" spans="1:12">
      <c r="A75" s="1"/>
      <c r="B75" s="1"/>
      <c r="C75" s="1"/>
      <c r="D75" s="1"/>
      <c r="E75" s="1"/>
      <c r="F75" s="1"/>
      <c r="G75" s="1"/>
      <c r="H75" s="1"/>
      <c r="I75" s="1"/>
    </row>
    <row r="76" spans="1:12">
      <c r="A76" s="1"/>
      <c r="B76" s="1"/>
      <c r="C76" s="1"/>
      <c r="D76" s="1"/>
      <c r="E76" s="1"/>
      <c r="F76" s="1"/>
      <c r="G76" s="1"/>
      <c r="H76" s="1"/>
      <c r="I76" s="1"/>
    </row>
    <row r="77" spans="1:12">
      <c r="A77" s="1"/>
      <c r="B77" s="1"/>
      <c r="C77" s="1"/>
      <c r="D77" s="1"/>
      <c r="E77" s="1"/>
      <c r="F77" s="1"/>
      <c r="G77" s="1"/>
      <c r="H77" s="1"/>
      <c r="I77" s="1"/>
    </row>
    <row r="78" spans="1:12">
      <c r="A78" s="1"/>
      <c r="B78" s="1"/>
      <c r="C78" s="1"/>
      <c r="D78" s="1"/>
      <c r="E78" s="1"/>
      <c r="F78" s="1"/>
      <c r="G78" s="1"/>
      <c r="H78" s="1"/>
      <c r="I78" s="1"/>
    </row>
    <row r="79" spans="1:12">
      <c r="A79" s="1"/>
      <c r="B79" s="1"/>
      <c r="C79" s="1"/>
      <c r="D79" s="1"/>
      <c r="E79" s="1"/>
      <c r="F79" s="1"/>
      <c r="G79" s="1"/>
      <c r="H79" s="1"/>
      <c r="I79" s="1"/>
    </row>
    <row r="80" spans="1:12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</sheetData>
  <mergeCells count="12">
    <mergeCell ref="A61:I61"/>
    <mergeCell ref="A1:I1"/>
    <mergeCell ref="A2:I2"/>
    <mergeCell ref="A3:I3"/>
    <mergeCell ref="A4:I4"/>
    <mergeCell ref="A5:I5"/>
    <mergeCell ref="A21:I21"/>
    <mergeCell ref="A25:I25"/>
    <mergeCell ref="A33:I33"/>
    <mergeCell ref="A42:I42"/>
    <mergeCell ref="A48:I48"/>
    <mergeCell ref="A58:I58"/>
  </mergeCell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20" r:id="rId11"/>
    <hyperlink ref="H22" r:id="rId12"/>
    <hyperlink ref="H23" r:id="rId13"/>
    <hyperlink ref="H24" r:id="rId14"/>
    <hyperlink ref="H26" r:id="rId15"/>
    <hyperlink ref="H27" r:id="rId16"/>
    <hyperlink ref="H37" r:id="rId17"/>
    <hyperlink ref="H38" r:id="rId18"/>
    <hyperlink ref="H39" r:id="rId19"/>
    <hyperlink ref="H40" r:id="rId20"/>
    <hyperlink ref="H43" r:id="rId21"/>
    <hyperlink ref="H44" r:id="rId22"/>
    <hyperlink ref="H45" r:id="rId23"/>
    <hyperlink ref="H46" r:id="rId24"/>
    <hyperlink ref="H47" r:id="rId25"/>
    <hyperlink ref="H50" r:id="rId26"/>
    <hyperlink ref="H49" r:id="rId27"/>
    <hyperlink ref="H53" r:id="rId28"/>
    <hyperlink ref="H51" r:id="rId29"/>
    <hyperlink ref="H54" r:id="rId30"/>
    <hyperlink ref="H52" r:id="rId31"/>
    <hyperlink ref="H55" r:id="rId32"/>
    <hyperlink ref="H56" r:id="rId33"/>
    <hyperlink ref="H57" r:id="rId34"/>
    <hyperlink ref="H59" r:id="rId35"/>
    <hyperlink ref="H19" r:id="rId36"/>
    <hyperlink ref="I19" r:id="rId37"/>
    <hyperlink ref="I20" r:id="rId38"/>
    <hyperlink ref="I29" r:id="rId39"/>
    <hyperlink ref="H29" r:id="rId40"/>
    <hyperlink ref="H30" r:id="rId41"/>
    <hyperlink ref="I30" r:id="rId42"/>
    <hyperlink ref="H28" r:id="rId43"/>
    <hyperlink ref="I28" r:id="rId44"/>
    <hyperlink ref="H64" r:id="rId45"/>
    <hyperlink ref="I64" r:id="rId46"/>
    <hyperlink ref="H31" r:id="rId47"/>
    <hyperlink ref="I31" r:id="rId48"/>
    <hyperlink ref="I60" r:id="rId49"/>
    <hyperlink ref="I41" r:id="rId50"/>
    <hyperlink ref="I32" r:id="rId51"/>
    <hyperlink ref="H60" r:id="rId52"/>
    <hyperlink ref="H41" r:id="rId53"/>
    <hyperlink ref="H32" r:id="rId54"/>
    <hyperlink ref="I11" r:id="rId55"/>
    <hyperlink ref="I63" r:id="rId56"/>
    <hyperlink ref="H11" r:id="rId57"/>
    <hyperlink ref="H34" r:id="rId58"/>
    <hyperlink ref="I34" r:id="rId59"/>
    <hyperlink ref="I35" r:id="rId60"/>
    <hyperlink ref="H35" r:id="rId61"/>
    <hyperlink ref="H36" r:id="rId62"/>
    <hyperlink ref="I36" r:id="rId63"/>
    <hyperlink ref="I62" r:id="rId64"/>
    <hyperlink ref="H62" r:id="rId65"/>
    <hyperlink ref="H63" r:id="rId66"/>
  </hyperlinks>
  <pageMargins left="0.7" right="0.7" top="0.75" bottom="0.75" header="0.3" footer="0.3"/>
  <pageSetup paperSize="9" orientation="portrait"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ЛОГОСФЕРА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Пользователь Windows</cp:lastModifiedBy>
  <dcterms:created xsi:type="dcterms:W3CDTF">2023-10-11T11:23:14Z</dcterms:created>
  <dcterms:modified xsi:type="dcterms:W3CDTF">2023-10-11T11:43:14Z</dcterms:modified>
</cp:coreProperties>
</file>